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6230D0E-E6CB-4082-9CC3-BDDC860702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S7" i="5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<sst xmlns="http://schemas.openxmlformats.org/spreadsheetml/2006/main" count="73" uniqueCount="32">
  <si>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</si>
  <si>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</si>
  <si>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</si>
  <si>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</si>
  <si>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</si>
  <si>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</si>
  <si>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</si>
  <si>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</si>
  <si>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</si>
  <si>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</si>
  <si>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</si>
  <si>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</si>
  <si>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</si>
  <si>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</si>
  <si>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</si>
  <si>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</si>
  <si>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</si>
  <si>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</si>
  <si>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</si>
  <si>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</si>
  <si>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</si>
  <si>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</si>
  <si>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</si>
  <si>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</si>
  <si>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</si>
  <si>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Napa-Pesis</t>
  </si>
  <si>
    <t>Atte Mathlin</t>
  </si>
  <si>
    <t>19.6.2003   Rovaniemi</t>
  </si>
  <si>
    <t>Napa-Pesis = Napapiirin Pesis-Team  (1998),  kasvattajaseura</t>
  </si>
  <si>
    <t>6.</t>
  </si>
  <si>
    <t>NaPa-Pesis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</si>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</sst>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7</v>
      </c>
      <c r="AB4" s="67">
        <v>0</v>
      </c>
      <c r="AC4" s="67">
        <v>2</v>
      </c>
      <c r="AD4" s="67">
        <v>0</v>
      </c>
      <c r="AE4" s="67">
        <v>10</v>
      </c>
      <c r="AF4" s="69">
        <v>0.37040000000000001</v>
      </c>
      <c r="AG4" s="70">
        <v>27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29</v>
      </c>
      <c r="Z5" s="68" t="s">
        <v>30</v>
      </c>
      <c r="AA5" s="67">
        <v>1</v>
      </c>
      <c r="AB5" s="67">
        <v>0</v>
      </c>
      <c r="AC5" s="67">
        <v>0</v>
      </c>
      <c r="AD5" s="67">
        <v>0</v>
      </c>
      <c r="AE5" s="67">
        <v>0</v>
      </c>
      <c r="AF5" s="69">
        <v>0</v>
      </c>
      <c r="AG5" s="70">
        <v>2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3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31</v>
      </c>
      <c r="Z6" s="1" t="s">
        <v>30</v>
      </c>
      <c r="AA6" s="12">
        <v>16</v>
      </c>
      <c r="AB6" s="12">
        <v>1</v>
      </c>
      <c r="AC6" s="12">
        <v>10</v>
      </c>
      <c r="AD6" s="12">
        <v>8</v>
      </c>
      <c r="AE6" s="12">
        <v>39</v>
      </c>
      <c r="AF6" s="63">
        <v>0.45348837209302323</v>
      </c>
      <c r="AG6" s="10">
        <v>86</v>
      </c>
      <c r="AH6" s="39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4</v>
      </c>
      <c r="AR6" s="31">
        <v>0.4</v>
      </c>
      <c r="AS6" s="18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24</v>
      </c>
      <c r="AB7" s="35">
        <f>SUM(AB4:AB6)</f>
        <v>1</v>
      </c>
      <c r="AC7" s="35">
        <f>SUM(AC4:AC6)</f>
        <v>12</v>
      </c>
      <c r="AD7" s="35">
        <f>SUM(AD4:AD6)</f>
        <v>8</v>
      </c>
      <c r="AE7" s="35">
        <f>SUM(AE4:AE6)</f>
        <v>49</v>
      </c>
      <c r="AF7" s="36">
        <f>PRODUCT(AE7/AG7)</f>
        <v>0.42608695652173911</v>
      </c>
      <c r="AG7" s="20">
        <f>SUM(AG4:AG6)</f>
        <v>115</v>
      </c>
      <c r="AH7" s="17"/>
      <c r="AI7" s="28"/>
      <c r="AJ7" s="40"/>
      <c r="AK7" s="41"/>
      <c r="AL7" s="10"/>
      <c r="AM7" s="35">
        <f>SUM(AM4:AM6)</f>
        <v>2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4</v>
      </c>
      <c r="AR7" s="36">
        <f>PRODUCT(AQ7/AS7)</f>
        <v>0.4</v>
      </c>
      <c r="AS7" s="38">
        <f>SUM(AS4:AS6)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28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26</v>
      </c>
      <c r="F12" s="45">
        <f>PRODUCT(AB7+AN7)</f>
        <v>1</v>
      </c>
      <c r="G12" s="45">
        <f>PRODUCT(AC7+AO7)</f>
        <v>12</v>
      </c>
      <c r="H12" s="45">
        <f>PRODUCT(AD7+AP7)</f>
        <v>8</v>
      </c>
      <c r="I12" s="45">
        <f>PRODUCT(AE7+AQ7)</f>
        <v>53</v>
      </c>
      <c r="J12" s="58">
        <f>PRODUCT(I12/K12)</f>
        <v>0.42399999999999999</v>
      </c>
      <c r="K12" s="10">
        <f>PRODUCT(AG7+AS7)</f>
        <v>125</v>
      </c>
      <c r="L12" s="51">
        <f>PRODUCT((F12+G12)/E12)</f>
        <v>0.5</v>
      </c>
      <c r="M12" s="51">
        <f>PRODUCT(H12/E12)</f>
        <v>0.30769230769230771</v>
      </c>
      <c r="N12" s="51">
        <f>PRODUCT((F12+G12+H12)/E12)</f>
        <v>0.80769230769230771</v>
      </c>
      <c r="O12" s="51">
        <f>PRODUCT(I12/E12)</f>
        <v>2.0384615384615383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26</v>
      </c>
      <c r="F13" s="45">
        <f t="shared" ref="F13:I13" si="0">SUM(F10:F12)</f>
        <v>1</v>
      </c>
      <c r="G13" s="45">
        <f t="shared" si="0"/>
        <v>12</v>
      </c>
      <c r="H13" s="45">
        <f t="shared" si="0"/>
        <v>8</v>
      </c>
      <c r="I13" s="45">
        <f t="shared" si="0"/>
        <v>53</v>
      </c>
      <c r="J13" s="58">
        <f>PRODUCT(I13/K13)</f>
        <v>0.42399999999999999</v>
      </c>
      <c r="K13" s="16">
        <f>SUM(K10:K12)</f>
        <v>125</v>
      </c>
      <c r="L13" s="51">
        <f>PRODUCT((F13+G13)/E13)</f>
        <v>0.5</v>
      </c>
      <c r="M13" s="51">
        <f>PRODUCT(H13/E13)</f>
        <v>0.30769230769230771</v>
      </c>
      <c r="N13" s="51">
        <f>PRODUCT((F13+G13+H13)/E13)</f>
        <v>0.80769230769230771</v>
      </c>
      <c r="O13" s="51">
        <f>PRODUCT(I13/E13)</f>
        <v>2.0384615384615383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0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8:35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8:35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8:35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18:35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8:35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8:35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8:35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8:35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8:35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8:35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8:35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8:35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18:35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8:35" x14ac:dyDescent="0.25">
      <c r="R206" s="18"/>
      <c r="S206" s="18"/>
      <c r="T206" s="18"/>
      <c r="U206" s="18"/>
      <c r="V206" s="18"/>
    </row>
  </sheetData>
  <sortState xmlns:xlrd2="http://schemas.microsoft.com/office/spreadsheetml/2017/richdata2" ref="X4:AU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2023-09-02T08:12:43Z</dcterms:modified>
</cp:coreProperties>
</file>